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30268bb2958f453f/งานส่งกำลังบำรุง ปีงบ 2566/จัดซื้อจัดจ้างปีงบประมาณ พ.ศ.2566/"/>
    </mc:Choice>
  </mc:AlternateContent>
  <xr:revisionPtr revIDLastSave="465" documentId="11_F7083EF626C39492B751A01B2D3DFE176A36E881" xr6:coauthVersionLast="47" xr6:coauthVersionMax="47" xr10:uidLastSave="{20D2F864-E67B-4D20-9370-E58D684E5D63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E13" i="1"/>
  <c r="J30" i="1"/>
  <c r="G29" i="1"/>
  <c r="C13" i="1"/>
  <c r="C33" i="1" l="1"/>
  <c r="I13" i="1" l="1"/>
  <c r="H29" i="1" l="1"/>
  <c r="I29" i="1"/>
  <c r="E29" i="1"/>
  <c r="C29" i="1"/>
  <c r="E36" i="1" s="1"/>
  <c r="E37" i="1" l="1"/>
  <c r="E30" i="1"/>
  <c r="E33" i="1"/>
  <c r="I30" i="1"/>
  <c r="G33" i="1" l="1"/>
  <c r="AD98" i="1"/>
  <c r="Z98" i="1"/>
  <c r="F29" i="1"/>
  <c r="E35" i="1" s="1"/>
  <c r="D29" i="1"/>
  <c r="E34" i="1" s="1"/>
  <c r="E38" i="1" s="1"/>
  <c r="H13" i="1"/>
  <c r="H30" i="1" s="1"/>
  <c r="C37" i="1" l="1"/>
  <c r="G37" i="1" s="1"/>
  <c r="Z99" i="1"/>
  <c r="AD99" i="1"/>
  <c r="D13" i="1"/>
  <c r="C34" i="1" s="1"/>
  <c r="F13" i="1"/>
  <c r="G13" i="1"/>
  <c r="Y98" i="1"/>
  <c r="G34" i="1" l="1"/>
  <c r="F30" i="1"/>
  <c r="C35" i="1"/>
  <c r="G35" i="1" s="1"/>
  <c r="C30" i="1"/>
  <c r="C36" i="1"/>
  <c r="G36" i="1" s="1"/>
  <c r="G30" i="1"/>
  <c r="D30" i="1"/>
  <c r="AA98" i="1"/>
  <c r="AA99" i="1"/>
  <c r="C38" i="1" l="1"/>
  <c r="G38" i="1"/>
  <c r="Y99" i="1"/>
  <c r="O98" i="1"/>
</calcChain>
</file>

<file path=xl/sharedStrings.xml><?xml version="1.0" encoding="utf-8"?>
<sst xmlns="http://schemas.openxmlformats.org/spreadsheetml/2006/main" count="52" uniqueCount="44">
  <si>
    <t>สภ.แสนภูดาษ</t>
  </si>
  <si>
    <t>โครงการปฏิรูประบบงานตำรวจ  กิจกรรมการปฏิรูประบบงานสอบสวนและการบังคับใช้กฎหมาย โครงการเพิ่มประสิทธิภาพงานป้องกันปราบปรามอาชญากรรม</t>
  </si>
  <si>
    <t xml:space="preserve"> </t>
  </si>
  <si>
    <t>ค่าซ่อมแซม</t>
  </si>
  <si>
    <t>ค่าวัสดุ</t>
  </si>
  <si>
    <t>วัสดุ</t>
  </si>
  <si>
    <t>ลำดับ</t>
  </si>
  <si>
    <t>หน่วยงาน</t>
  </si>
  <si>
    <t>ยานพาหนะ</t>
  </si>
  <si>
    <t>สำนักงาน</t>
  </si>
  <si>
    <t>น้ำมัน</t>
  </si>
  <si>
    <t>จราจร</t>
  </si>
  <si>
    <t>ค่าน้ำมัน</t>
  </si>
  <si>
    <t>เชื้อเพลิง</t>
  </si>
  <si>
    <t>รถเช่า</t>
  </si>
  <si>
    <t>(อก.)+(สนาม)</t>
  </si>
  <si>
    <t>จัดสรร  ครั้งที่  1</t>
  </si>
  <si>
    <t>จัดสรร  ครั้งที่  2</t>
  </si>
  <si>
    <t>จัดสรร  ครั้งที่  3</t>
  </si>
  <si>
    <t>จัดสรร  ครั้งที่  4</t>
  </si>
  <si>
    <t>จัดสรร  ครั้งที่  5</t>
  </si>
  <si>
    <t>รวมจัดสรร</t>
  </si>
  <si>
    <t>เบิกจ่าย</t>
  </si>
  <si>
    <t>คงเหลือ</t>
  </si>
  <si>
    <t>วัน เดือน ปี</t>
  </si>
  <si>
    <t xml:space="preserve">ค่าน้ำมัน </t>
  </si>
  <si>
    <t>มวลชนสัมพันธุ์</t>
  </si>
  <si>
    <t>ชุมชนยังยืน</t>
  </si>
  <si>
    <t>จัดสรรทั้งหมด รวม</t>
  </si>
  <si>
    <t>วัสดุสำนักงาน</t>
  </si>
  <si>
    <t>ซ่อมยาน</t>
  </si>
  <si>
    <t>ประเภท</t>
  </si>
  <si>
    <t>ใช้ไป</t>
  </si>
  <si>
    <t>วัสดุจราจร</t>
  </si>
  <si>
    <t>น้ำมันรถเช่า</t>
  </si>
  <si>
    <t xml:space="preserve">   </t>
  </si>
  <si>
    <t xml:space="preserve">บัญชีการจัดสรรงบประมาณรายจ่าย ประจำปีงบประมาณ พ.ศ.2566 ( งบดำเนินงาน ) </t>
  </si>
  <si>
    <t>หมายเหตุ</t>
  </si>
  <si>
    <t>งานส่งกำลังบำรุง สภ.แสนภูดาษ</t>
  </si>
  <si>
    <t>*แปลงเป็นวัสดุสำนักงาน</t>
  </si>
  <si>
    <t>รวม</t>
  </si>
  <si>
    <t>เลขที่ใบสั่งซื้อ / 66</t>
  </si>
  <si>
    <t>*จ้างเหมาความสะอาด</t>
  </si>
  <si>
    <t xml:space="preserve">ชุมชนยั่งยืน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</si>
</sst>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* #,##0.00_);_(* \(#,##0.00\);_(* &quot;-&quot;??_);_(@_)"/>
    <numFmt numFmtId="188" formatCode="_-* #,##0_-;\-* #,##0_-;_-* &quot;-&quot;??_-;_-@_-"/>
    <numFmt numFmtId="189" formatCode="[$-D01041E]d\ mmm\ yy;@"/>
    <numFmt numFmtId="190" formatCode="_(* #,##0_);_(* \(#,##0\);_(* &quot;-&quot;??_);_(@_)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16"/>
      <color theme="1"/>
      <name val="AngsanaUPC"/>
      <family val="1"/>
    </font>
    <font>
      <b/>
      <sz val="14"/>
      <color rgb="FFFF0000"/>
      <name val="AngsanaUPC"/>
      <family val="1"/>
    </font>
    <font>
      <b/>
      <sz val="16"/>
      <color rgb="FFFF0000"/>
      <name val="AngsanaUPC"/>
      <family val="1"/>
    </font>
    <font>
      <b/>
      <sz val="16"/>
      <color theme="9" tint="-0.249977111117893"/>
      <name val="AngsanaUPC"/>
      <family val="1"/>
    </font>
    <font>
      <b/>
      <sz val="16"/>
      <color rgb="FF7030A0"/>
      <name val="AngsanaUPC"/>
      <family val="1"/>
    </font>
    <font>
      <sz val="16"/>
      <name val="AngsanaUPC"/>
      <family val="1"/>
    </font>
    <font>
      <b/>
      <sz val="16"/>
      <name val="AngsanaUPC"/>
      <family val="1"/>
    </font>
    <font>
      <b/>
      <u val="doubleAccounting"/>
      <sz val="16"/>
      <color theme="1"/>
      <name val="AngsanaUPC"/>
      <family val="1"/>
    </font>
    <font>
      <b/>
      <sz val="16"/>
      <color rgb="FF002060"/>
      <name val="AngsanaUPC"/>
      <family val="1"/>
    </font>
    <font>
      <b/>
      <sz val="16"/>
      <color theme="5"/>
      <name val="AngsanaUPC"/>
      <family val="1"/>
    </font>
    <font>
      <sz val="16"/>
      <color theme="4"/>
      <name val="AngsanaUPC"/>
      <family val="1"/>
    </font>
    <font>
      <b/>
      <sz val="16"/>
      <color theme="4"/>
      <name val="AngsanaUPC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9">
    <xf numFmtId="0" fontId="0" fillId="0" borderId="0" xfId="0"/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7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4" fillId="0" borderId="0" xfId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8" fontId="2" fillId="5" borderId="9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8" fontId="3" fillId="4" borderId="0" xfId="1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88" fontId="6" fillId="4" borderId="0" xfId="1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8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8" fontId="7" fillId="5" borderId="9" xfId="1" applyNumberFormat="1" applyFont="1" applyFill="1" applyBorder="1" applyAlignment="1">
      <alignment vertical="center"/>
    </xf>
    <xf numFmtId="188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88" fontId="6" fillId="0" borderId="0" xfId="1" applyNumberFormat="1" applyFont="1" applyBorder="1" applyAlignment="1">
      <alignment vertical="center"/>
    </xf>
    <xf numFmtId="187" fontId="6" fillId="0" borderId="0" xfId="1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15" fontId="5" fillId="0" borderId="9" xfId="0" applyNumberFormat="1" applyFont="1" applyBorder="1" applyAlignment="1">
      <alignment horizontal="center" vertical="center"/>
    </xf>
    <xf numFmtId="187" fontId="5" fillId="0" borderId="0" xfId="1" applyFont="1" applyAlignment="1">
      <alignment vertical="center"/>
    </xf>
    <xf numFmtId="187" fontId="12" fillId="0" borderId="0" xfId="0" applyNumberFormat="1" applyFont="1" applyAlignment="1">
      <alignment vertical="center"/>
    </xf>
    <xf numFmtId="187" fontId="6" fillId="0" borderId="0" xfId="1" applyFont="1" applyFill="1" applyBorder="1" applyAlignment="1">
      <alignment vertical="center"/>
    </xf>
    <xf numFmtId="187" fontId="6" fillId="2" borderId="6" xfId="1" applyFont="1" applyFill="1" applyBorder="1" applyAlignment="1">
      <alignment vertical="center"/>
    </xf>
    <xf numFmtId="187" fontId="3" fillId="0" borderId="0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87" fontId="3" fillId="3" borderId="10" xfId="1" applyFont="1" applyFill="1" applyBorder="1" applyAlignment="1">
      <alignment vertical="center"/>
    </xf>
    <xf numFmtId="187" fontId="6" fillId="0" borderId="0" xfId="1" applyFont="1" applyAlignment="1">
      <alignment vertical="center"/>
    </xf>
    <xf numFmtId="187" fontId="2" fillId="0" borderId="0" xfId="1" applyFont="1" applyAlignment="1">
      <alignment vertical="center"/>
    </xf>
    <xf numFmtId="188" fontId="6" fillId="0" borderId="9" xfId="1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88" fontId="12" fillId="0" borderId="9" xfId="0" applyNumberFormat="1" applyFont="1" applyBorder="1" applyAlignment="1">
      <alignment horizontal="center" vertical="center"/>
    </xf>
    <xf numFmtId="188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8" fontId="7" fillId="6" borderId="9" xfId="1" applyNumberFormat="1" applyFont="1" applyFill="1" applyBorder="1" applyAlignment="1">
      <alignment horizontal="center" vertical="center"/>
    </xf>
    <xf numFmtId="188" fontId="7" fillId="6" borderId="9" xfId="1" applyNumberFormat="1" applyFont="1" applyFill="1" applyBorder="1" applyAlignment="1">
      <alignment vertical="center"/>
    </xf>
    <xf numFmtId="188" fontId="2" fillId="6" borderId="9" xfId="1" applyNumberFormat="1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188" fontId="10" fillId="6" borderId="10" xfId="0" applyNumberFormat="1" applyFont="1" applyFill="1" applyBorder="1" applyAlignment="1">
      <alignment horizontal="center" vertical="center"/>
    </xf>
    <xf numFmtId="188" fontId="10" fillId="6" borderId="11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188" fontId="7" fillId="6" borderId="9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87" fontId="7" fillId="6" borderId="9" xfId="1" applyFont="1" applyFill="1" applyBorder="1" applyAlignment="1">
      <alignment vertical="center"/>
    </xf>
    <xf numFmtId="190" fontId="2" fillId="6" borderId="9" xfId="1" applyNumberFormat="1" applyFont="1" applyFill="1" applyBorder="1" applyAlignment="1">
      <alignment vertical="center"/>
    </xf>
    <xf numFmtId="187" fontId="7" fillId="7" borderId="9" xfId="1" applyFont="1" applyFill="1" applyBorder="1" applyAlignment="1">
      <alignment vertical="center"/>
    </xf>
    <xf numFmtId="187" fontId="14" fillId="7" borderId="9" xfId="1" applyFont="1" applyFill="1" applyBorder="1" applyAlignment="1">
      <alignment vertical="center"/>
    </xf>
    <xf numFmtId="190" fontId="2" fillId="7" borderId="9" xfId="1" applyNumberFormat="1" applyFont="1" applyFill="1" applyBorder="1" applyAlignment="1">
      <alignment vertical="center"/>
    </xf>
    <xf numFmtId="188" fontId="2" fillId="0" borderId="0" xfId="1" applyNumberFormat="1" applyFont="1" applyAlignment="1">
      <alignment horizontal="center" vertical="center"/>
    </xf>
    <xf numFmtId="188" fontId="5" fillId="0" borderId="0" xfId="1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8" fontId="2" fillId="6" borderId="2" xfId="1" applyNumberFormat="1" applyFont="1" applyFill="1" applyBorder="1" applyAlignment="1">
      <alignment horizontal="center" vertical="center"/>
    </xf>
    <xf numFmtId="188" fontId="2" fillId="6" borderId="3" xfId="1" applyNumberFormat="1" applyFont="1" applyFill="1" applyBorder="1" applyAlignment="1">
      <alignment horizontal="center" vertical="center"/>
    </xf>
    <xf numFmtId="187" fontId="2" fillId="6" borderId="2" xfId="1" applyFont="1" applyFill="1" applyBorder="1" applyAlignment="1">
      <alignment horizontal="center" vertical="center"/>
    </xf>
    <xf numFmtId="187" fontId="2" fillId="7" borderId="2" xfId="1" applyFont="1" applyFill="1" applyBorder="1" applyAlignment="1">
      <alignment horizontal="center" vertical="center" wrapText="1"/>
    </xf>
    <xf numFmtId="188" fontId="2" fillId="0" borderId="9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8" fontId="2" fillId="6" borderId="5" xfId="1" applyNumberFormat="1" applyFont="1" applyFill="1" applyBorder="1" applyAlignment="1">
      <alignment horizontal="center" vertical="center"/>
    </xf>
    <xf numFmtId="188" fontId="2" fillId="6" borderId="0" xfId="1" applyNumberFormat="1" applyFont="1" applyFill="1" applyAlignment="1">
      <alignment horizontal="center" vertical="center"/>
    </xf>
    <xf numFmtId="187" fontId="2" fillId="6" borderId="5" xfId="1" applyFont="1" applyFill="1" applyBorder="1" applyAlignment="1">
      <alignment horizontal="center" vertical="center"/>
    </xf>
    <xf numFmtId="187" fontId="2" fillId="7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87" fontId="2" fillId="6" borderId="5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188" fontId="2" fillId="6" borderId="7" xfId="1" applyNumberFormat="1" applyFont="1" applyFill="1" applyBorder="1" applyAlignment="1">
      <alignment horizontal="center" vertical="center"/>
    </xf>
    <xf numFmtId="188" fontId="2" fillId="6" borderId="8" xfId="1" applyNumberFormat="1" applyFont="1" applyFill="1" applyBorder="1" applyAlignment="1">
      <alignment horizontal="center" vertical="center"/>
    </xf>
    <xf numFmtId="187" fontId="2" fillId="6" borderId="7" xfId="1" applyFont="1" applyFill="1" applyBorder="1" applyAlignment="1">
      <alignment horizontal="center" vertical="center"/>
    </xf>
    <xf numFmtId="187" fontId="2" fillId="7" borderId="7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87" fontId="2" fillId="6" borderId="9" xfId="1" applyFont="1" applyFill="1" applyBorder="1" applyAlignment="1">
      <alignment vertical="center"/>
    </xf>
    <xf numFmtId="187" fontId="2" fillId="7" borderId="9" xfId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88" fontId="3" fillId="0" borderId="9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88" fontId="2" fillId="7" borderId="9" xfId="1" applyNumberFormat="1" applyFont="1" applyFill="1" applyBorder="1" applyAlignment="1">
      <alignment vertical="center"/>
    </xf>
    <xf numFmtId="188" fontId="2" fillId="6" borderId="9" xfId="1" applyNumberFormat="1" applyFont="1" applyFill="1" applyBorder="1" applyAlignment="1">
      <alignment horizontal="center" vertical="center"/>
    </xf>
    <xf numFmtId="188" fontId="6" fillId="0" borderId="9" xfId="1" applyNumberFormat="1" applyFont="1" applyFill="1" applyBorder="1" applyAlignment="1">
      <alignment vertical="center"/>
    </xf>
    <xf numFmtId="188" fontId="7" fillId="6" borderId="2" xfId="1" applyNumberFormat="1" applyFont="1" applyFill="1" applyBorder="1" applyAlignment="1">
      <alignment horizontal="center" vertical="center"/>
    </xf>
    <xf numFmtId="188" fontId="7" fillId="6" borderId="7" xfId="1" applyNumberFormat="1" applyFont="1" applyFill="1" applyBorder="1" applyAlignment="1">
      <alignment horizontal="center" vertical="center"/>
    </xf>
    <xf numFmtId="187" fontId="2" fillId="7" borderId="10" xfId="1" applyFont="1" applyFill="1" applyBorder="1" applyAlignment="1">
      <alignment vertical="center"/>
    </xf>
    <xf numFmtId="188" fontId="2" fillId="0" borderId="2" xfId="1" applyNumberFormat="1" applyFont="1" applyBorder="1" applyAlignment="1">
      <alignment horizontal="center" vertical="center"/>
    </xf>
    <xf numFmtId="188" fontId="3" fillId="0" borderId="7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horizontal="center" vertical="center"/>
    </xf>
    <xf numFmtId="188" fontId="12" fillId="0" borderId="7" xfId="1" applyNumberFormat="1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88" fontId="2" fillId="8" borderId="5" xfId="1" applyNumberFormat="1" applyFont="1" applyFill="1" applyBorder="1" applyAlignment="1">
      <alignment horizontal="center" vertical="center"/>
    </xf>
    <xf numFmtId="188" fontId="2" fillId="8" borderId="7" xfId="1" applyNumberFormat="1" applyFont="1" applyFill="1" applyBorder="1" applyAlignment="1">
      <alignment horizontal="center" vertical="center"/>
    </xf>
    <xf numFmtId="188" fontId="13" fillId="8" borderId="2" xfId="1" applyNumberFormat="1" applyFont="1" applyFill="1" applyBorder="1" applyAlignment="1">
      <alignment horizontal="center" vertical="center"/>
    </xf>
    <xf numFmtId="188" fontId="13" fillId="8" borderId="7" xfId="1" applyNumberFormat="1" applyFont="1" applyFill="1" applyBorder="1" applyAlignment="1">
      <alignment horizontal="center" vertical="center"/>
    </xf>
    <xf numFmtId="188" fontId="13" fillId="8" borderId="9" xfId="1" applyNumberFormat="1" applyFont="1" applyFill="1" applyBorder="1" applyAlignment="1">
      <alignment vertical="center"/>
    </xf>
    <xf numFmtId="188" fontId="8" fillId="8" borderId="9" xfId="1" applyNumberFormat="1" applyFont="1" applyFill="1" applyBorder="1" applyAlignment="1">
      <alignment vertical="center"/>
    </xf>
    <xf numFmtId="188" fontId="7" fillId="8" borderId="9" xfId="1" applyNumberFormat="1" applyFont="1" applyFill="1" applyBorder="1" applyAlignment="1">
      <alignment vertical="center"/>
    </xf>
    <xf numFmtId="188" fontId="16" fillId="8" borderId="9" xfId="1" applyNumberFormat="1" applyFont="1" applyFill="1" applyBorder="1" applyAlignment="1">
      <alignment vertical="center"/>
    </xf>
    <xf numFmtId="188" fontId="2" fillId="8" borderId="9" xfId="1" applyNumberFormat="1" applyFont="1" applyFill="1" applyBorder="1" applyAlignment="1">
      <alignment vertical="center"/>
    </xf>
    <xf numFmtId="188" fontId="2" fillId="8" borderId="2" xfId="1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vertical="center"/>
    </xf>
    <xf numFmtId="188" fontId="13" fillId="8" borderId="9" xfId="0" applyNumberFormat="1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188" fontId="13" fillId="8" borderId="10" xfId="0" applyNumberFormat="1" applyFont="1" applyFill="1" applyBorder="1" applyAlignment="1">
      <alignment horizontal="center" vertical="center"/>
    </xf>
    <xf numFmtId="188" fontId="13" fillId="8" borderId="11" xfId="0" applyNumberFormat="1" applyFont="1" applyFill="1" applyBorder="1" applyAlignment="1">
      <alignment horizontal="center" vertical="center"/>
    </xf>
    <xf numFmtId="188" fontId="2" fillId="5" borderId="3" xfId="1" applyNumberFormat="1" applyFont="1" applyFill="1" applyBorder="1" applyAlignment="1">
      <alignment horizontal="center" vertical="center"/>
    </xf>
    <xf numFmtId="188" fontId="2" fillId="5" borderId="0" xfId="1" applyNumberFormat="1" applyFont="1" applyFill="1" applyAlignment="1">
      <alignment horizontal="center" vertical="center"/>
    </xf>
    <xf numFmtId="188" fontId="2" fillId="5" borderId="8" xfId="1" applyNumberFormat="1" applyFont="1" applyFill="1" applyBorder="1" applyAlignment="1">
      <alignment horizontal="center" vertical="center"/>
    </xf>
    <xf numFmtId="188" fontId="2" fillId="5" borderId="2" xfId="1" applyNumberFormat="1" applyFont="1" applyFill="1" applyBorder="1" applyAlignment="1">
      <alignment horizontal="center" vertical="center"/>
    </xf>
    <xf numFmtId="188" fontId="2" fillId="5" borderId="7" xfId="1" applyNumberFormat="1" applyFont="1" applyFill="1" applyBorder="1" applyAlignment="1">
      <alignment horizontal="center" vertical="center"/>
    </xf>
    <xf numFmtId="188" fontId="9" fillId="5" borderId="9" xfId="1" applyNumberFormat="1" applyFont="1" applyFill="1" applyBorder="1" applyAlignment="1">
      <alignment vertical="center"/>
    </xf>
    <xf numFmtId="188" fontId="16" fillId="5" borderId="9" xfId="1" applyNumberFormat="1" applyFont="1" applyFill="1" applyBorder="1" applyAlignment="1">
      <alignment vertical="center"/>
    </xf>
    <xf numFmtId="188" fontId="13" fillId="5" borderId="9" xfId="1" applyNumberFormat="1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88" fontId="15" fillId="5" borderId="9" xfId="0" applyNumberFormat="1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188" fontId="5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14"/>
  <sheetViews>
    <sheetView tabSelected="1" view="pageLayout" zoomScaleNormal="100" workbookViewId="0">
      <selection activeCell="E22" sqref="E22"/>
    </sheetView>
  </sheetViews>
  <sheetFormatPr defaultColWidth="9" defaultRowHeight="19.8" x14ac:dyDescent="0.25"/>
  <cols>
    <col min="1" max="1" width="11.296875" style="4" customWidth="1"/>
    <col min="2" max="2" width="15.3984375" style="4" customWidth="1"/>
    <col min="3" max="3" width="11.5" style="4" customWidth="1"/>
    <col min="4" max="4" width="9.19921875" style="4" customWidth="1"/>
    <col min="5" max="5" width="13" style="4" customWidth="1"/>
    <col min="6" max="6" width="9" style="4" customWidth="1"/>
    <col min="7" max="7" width="13.3984375" style="4" customWidth="1"/>
    <col min="8" max="8" width="11.09765625" style="4" customWidth="1"/>
    <col min="9" max="9" width="10.796875" style="4" customWidth="1"/>
    <col min="10" max="10" width="11.3984375" style="4" customWidth="1"/>
    <col min="11" max="11" width="18.09765625" style="4" customWidth="1"/>
    <col min="12" max="12" width="13" style="4" customWidth="1"/>
    <col min="13" max="13" width="16.8984375" style="4" customWidth="1"/>
    <col min="14" max="14" width="8.09765625" style="4" customWidth="1"/>
    <col min="15" max="15" width="10.69921875" style="4" customWidth="1"/>
    <col min="16" max="16" width="8" style="4" customWidth="1"/>
    <col min="17" max="17" width="8.09765625" style="4" customWidth="1"/>
    <col min="18" max="18" width="10.69921875" style="4" customWidth="1"/>
    <col min="19" max="19" width="8.09765625" style="4" customWidth="1"/>
    <col min="20" max="20" width="9" style="4"/>
    <col min="21" max="21" width="7.8984375" style="4" customWidth="1"/>
    <col min="22" max="24" width="9" style="4"/>
    <col min="25" max="25" width="11" style="8" customWidth="1"/>
    <col min="26" max="26" width="10.19921875" style="8" customWidth="1"/>
    <col min="27" max="27" width="12.3984375" style="8" customWidth="1"/>
    <col min="28" max="28" width="0.59765625" style="4" customWidth="1"/>
    <col min="29" max="29" width="2" style="4" customWidth="1"/>
    <col min="30" max="30" width="10" style="4" customWidth="1"/>
    <col min="31" max="31" width="9" style="4"/>
    <col min="32" max="32" width="9.59765625" style="4" bestFit="1" customWidth="1"/>
    <col min="33" max="33" width="10.59765625" style="4" customWidth="1"/>
    <col min="34" max="16384" width="9" style="4"/>
  </cols>
  <sheetData>
    <row r="1" spans="1:30" ht="23.4" x14ac:dyDescent="0.25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2"/>
      <c r="AD1" s="2"/>
    </row>
    <row r="2" spans="1:30" s="6" customFormat="1" ht="23.4" x14ac:dyDescent="0.25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  <c r="M2" s="5"/>
      <c r="N2" s="5"/>
      <c r="Y2" s="3"/>
      <c r="Z2" s="3"/>
      <c r="AA2" s="3"/>
    </row>
    <row r="3" spans="1:30" ht="23.4" hidden="1" x14ac:dyDescent="0.25">
      <c r="A3" s="58" t="s">
        <v>1</v>
      </c>
      <c r="B3" s="5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9.2" customHeight="1" x14ac:dyDescent="0.25">
      <c r="A4" s="59" t="s">
        <v>2</v>
      </c>
      <c r="B4" s="60" t="s">
        <v>2</v>
      </c>
      <c r="C4" s="115" t="s">
        <v>3</v>
      </c>
      <c r="D4" s="99" t="s">
        <v>4</v>
      </c>
      <c r="E4" s="61" t="s">
        <v>4</v>
      </c>
      <c r="F4" s="109" t="s">
        <v>5</v>
      </c>
      <c r="G4" s="62"/>
      <c r="H4" s="61"/>
      <c r="I4" s="63" t="s">
        <v>12</v>
      </c>
      <c r="J4" s="64" t="s">
        <v>43</v>
      </c>
      <c r="K4" s="65" t="s">
        <v>37</v>
      </c>
      <c r="M4" s="10"/>
      <c r="P4" s="10"/>
      <c r="Y4" s="4"/>
      <c r="Z4" s="4"/>
      <c r="AA4" s="4"/>
    </row>
    <row r="5" spans="1:30" ht="17.399999999999999" customHeight="1" x14ac:dyDescent="0.25">
      <c r="A5" s="66" t="s">
        <v>6</v>
      </c>
      <c r="B5" s="67" t="s">
        <v>7</v>
      </c>
      <c r="C5" s="116" t="s">
        <v>8</v>
      </c>
      <c r="D5" s="100" t="s">
        <v>9</v>
      </c>
      <c r="E5" s="68" t="s">
        <v>10</v>
      </c>
      <c r="F5" s="100" t="s">
        <v>11</v>
      </c>
      <c r="G5" s="69" t="s">
        <v>25</v>
      </c>
      <c r="H5" s="68" t="s">
        <v>12</v>
      </c>
      <c r="I5" s="70"/>
      <c r="J5" s="71"/>
      <c r="K5" s="65"/>
      <c r="M5" s="10"/>
      <c r="P5" s="10"/>
      <c r="Y5" s="4"/>
      <c r="Z5" s="4"/>
      <c r="AA5" s="4"/>
    </row>
    <row r="6" spans="1:30" ht="18" customHeight="1" x14ac:dyDescent="0.25">
      <c r="A6" s="66"/>
      <c r="B6" s="72"/>
      <c r="C6" s="116"/>
      <c r="D6" s="100"/>
      <c r="E6" s="68" t="s">
        <v>13</v>
      </c>
      <c r="F6" s="100"/>
      <c r="G6" s="69" t="s">
        <v>26</v>
      </c>
      <c r="H6" s="68" t="s">
        <v>14</v>
      </c>
      <c r="I6" s="73" t="s">
        <v>27</v>
      </c>
      <c r="J6" s="71"/>
      <c r="K6" s="65"/>
      <c r="M6" s="10"/>
      <c r="P6" s="10"/>
      <c r="Y6" s="4"/>
      <c r="Z6" s="4"/>
      <c r="AA6" s="4"/>
    </row>
    <row r="7" spans="1:30" ht="18.600000000000001" customHeight="1" x14ac:dyDescent="0.25">
      <c r="A7" s="74"/>
      <c r="B7" s="75" t="s">
        <v>0</v>
      </c>
      <c r="C7" s="117"/>
      <c r="D7" s="101"/>
      <c r="E7" s="76" t="s">
        <v>15</v>
      </c>
      <c r="F7" s="101"/>
      <c r="G7" s="77"/>
      <c r="H7" s="76"/>
      <c r="I7" s="78"/>
      <c r="J7" s="79"/>
      <c r="K7" s="95"/>
      <c r="M7" s="10"/>
      <c r="P7" s="10"/>
      <c r="Y7" s="4"/>
      <c r="Z7" s="4"/>
      <c r="AA7" s="4"/>
    </row>
    <row r="8" spans="1:30" s="6" customFormat="1" ht="20.25" customHeight="1" x14ac:dyDescent="0.25">
      <c r="A8" s="80"/>
      <c r="B8" s="81" t="s">
        <v>16</v>
      </c>
      <c r="C8" s="118">
        <v>9700</v>
      </c>
      <c r="D8" s="102">
        <v>3800</v>
      </c>
      <c r="E8" s="92">
        <v>262500</v>
      </c>
      <c r="F8" s="102">
        <v>2700</v>
      </c>
      <c r="G8" s="45"/>
      <c r="H8" s="92">
        <v>28800</v>
      </c>
      <c r="I8" s="82"/>
      <c r="J8" s="94"/>
      <c r="K8" s="97" t="s">
        <v>40</v>
      </c>
      <c r="M8" s="9"/>
      <c r="P8" s="9"/>
    </row>
    <row r="9" spans="1:30" s="6" customFormat="1" ht="19.8" customHeight="1" x14ac:dyDescent="0.25">
      <c r="A9" s="84"/>
      <c r="B9" s="85" t="s">
        <v>17</v>
      </c>
      <c r="C9" s="119"/>
      <c r="D9" s="103"/>
      <c r="E9" s="93"/>
      <c r="F9" s="103"/>
      <c r="G9" s="45"/>
      <c r="H9" s="93"/>
      <c r="I9" s="82"/>
      <c r="J9" s="94"/>
      <c r="K9" s="98">
        <f>SUM(C8:J9)</f>
        <v>307500</v>
      </c>
      <c r="M9" s="9"/>
      <c r="P9" s="9"/>
    </row>
    <row r="10" spans="1:30" s="6" customFormat="1" ht="20.25" customHeight="1" x14ac:dyDescent="0.25">
      <c r="A10" s="84"/>
      <c r="B10" s="85" t="s">
        <v>18</v>
      </c>
      <c r="C10" s="12"/>
      <c r="D10" s="104"/>
      <c r="E10" s="44"/>
      <c r="F10" s="104"/>
      <c r="G10" s="45"/>
      <c r="H10" s="44"/>
      <c r="I10" s="53"/>
      <c r="J10" s="56"/>
      <c r="K10" s="96"/>
      <c r="M10" s="9"/>
      <c r="P10" s="9"/>
    </row>
    <row r="11" spans="1:30" s="6" customFormat="1" ht="20.25" customHeight="1" x14ac:dyDescent="0.25">
      <c r="A11" s="84"/>
      <c r="B11" s="85" t="s">
        <v>19</v>
      </c>
      <c r="C11" s="12"/>
      <c r="D11" s="104"/>
      <c r="E11" s="44"/>
      <c r="F11" s="104"/>
      <c r="G11" s="45"/>
      <c r="H11" s="44"/>
      <c r="I11" s="82"/>
      <c r="J11" s="83"/>
      <c r="K11" s="86"/>
      <c r="M11" s="13"/>
      <c r="P11" s="9"/>
    </row>
    <row r="12" spans="1:30" s="6" customFormat="1" ht="20.25" customHeight="1" x14ac:dyDescent="0.25">
      <c r="A12" s="87"/>
      <c r="B12" s="85" t="s">
        <v>20</v>
      </c>
      <c r="C12" s="12"/>
      <c r="D12" s="104"/>
      <c r="E12" s="44"/>
      <c r="F12" s="104"/>
      <c r="G12" s="45"/>
      <c r="H12" s="44"/>
      <c r="I12" s="82"/>
      <c r="J12" s="83"/>
      <c r="K12" s="86"/>
      <c r="M12" s="13"/>
      <c r="P12" s="9"/>
    </row>
    <row r="13" spans="1:30" s="6" customFormat="1" ht="20.25" customHeight="1" x14ac:dyDescent="0.25">
      <c r="A13" s="88"/>
      <c r="B13" s="88" t="s">
        <v>21</v>
      </c>
      <c r="C13" s="12">
        <f>SUM(C8:C12)</f>
        <v>9700</v>
      </c>
      <c r="D13" s="104">
        <f>SUM(D8:D12)</f>
        <v>3800</v>
      </c>
      <c r="E13" s="43">
        <f>SUM(E8:E12)</f>
        <v>262500</v>
      </c>
      <c r="F13" s="104">
        <f>SUM(F8:F12)</f>
        <v>2700</v>
      </c>
      <c r="G13" s="45">
        <f t="shared" ref="D13:G13" si="0">SUM(G8:G12)</f>
        <v>0</v>
      </c>
      <c r="H13" s="44">
        <f>SUM(H8:H12)</f>
        <v>28800</v>
      </c>
      <c r="I13" s="45">
        <f>SUM(I8:I12)</f>
        <v>0</v>
      </c>
      <c r="J13" s="89" t="s">
        <v>35</v>
      </c>
      <c r="K13" s="86"/>
      <c r="L13" s="13"/>
      <c r="M13" s="13"/>
      <c r="N13" s="13"/>
      <c r="O13" s="13"/>
      <c r="P13" s="14"/>
      <c r="Q13" s="15"/>
    </row>
    <row r="14" spans="1:30" ht="16.5" customHeight="1" x14ac:dyDescent="0.25">
      <c r="A14" s="88" t="s">
        <v>24</v>
      </c>
      <c r="B14" s="88" t="s">
        <v>41</v>
      </c>
      <c r="C14" s="12"/>
      <c r="D14" s="104"/>
      <c r="E14" s="90"/>
      <c r="F14" s="104"/>
      <c r="G14" s="45"/>
      <c r="H14" s="45"/>
      <c r="I14" s="45"/>
      <c r="J14" s="89"/>
      <c r="K14" s="86"/>
      <c r="L14" s="13"/>
      <c r="M14" s="13"/>
      <c r="N14" s="13"/>
      <c r="O14" s="13"/>
      <c r="P14" s="16"/>
      <c r="Q14" s="17"/>
      <c r="Y14" s="4"/>
      <c r="Z14" s="4"/>
      <c r="AA14" s="4"/>
    </row>
    <row r="15" spans="1:30" ht="16.5" customHeight="1" x14ac:dyDescent="0.25">
      <c r="A15" s="18">
        <v>24016</v>
      </c>
      <c r="B15" s="19">
        <v>1</v>
      </c>
      <c r="C15" s="20"/>
      <c r="D15" s="104"/>
      <c r="E15" s="43"/>
      <c r="F15" s="104"/>
      <c r="G15" s="44"/>
      <c r="H15" s="44"/>
      <c r="I15" s="52"/>
      <c r="J15" s="54"/>
      <c r="K15" s="91" t="s">
        <v>42</v>
      </c>
      <c r="L15" s="22"/>
      <c r="M15" s="21"/>
      <c r="P15" s="16"/>
      <c r="Q15" s="17"/>
      <c r="Y15" s="4"/>
      <c r="Z15" s="4"/>
      <c r="AA15" s="4"/>
    </row>
    <row r="16" spans="1:30" ht="16.5" customHeight="1" x14ac:dyDescent="0.25">
      <c r="A16" s="18">
        <v>24016</v>
      </c>
      <c r="B16" s="19">
        <v>2</v>
      </c>
      <c r="C16" s="120"/>
      <c r="D16" s="104"/>
      <c r="E16" s="43">
        <v>52500</v>
      </c>
      <c r="F16" s="104"/>
      <c r="G16" s="44"/>
      <c r="H16" s="44"/>
      <c r="I16" s="52"/>
      <c r="J16" s="54"/>
      <c r="K16" s="91"/>
      <c r="L16" s="22"/>
      <c r="M16" s="21"/>
      <c r="P16" s="16"/>
      <c r="Q16" s="17"/>
      <c r="Y16" s="4"/>
      <c r="Z16" s="4"/>
      <c r="AA16" s="4"/>
    </row>
    <row r="17" spans="1:27" ht="16.5" customHeight="1" x14ac:dyDescent="0.25">
      <c r="A17" s="18">
        <v>24047</v>
      </c>
      <c r="B17" s="19">
        <v>3</v>
      </c>
      <c r="C17" s="120"/>
      <c r="D17" s="104"/>
      <c r="E17" s="43">
        <v>48000</v>
      </c>
      <c r="F17" s="104"/>
      <c r="G17" s="44"/>
      <c r="H17" s="44"/>
      <c r="I17" s="52"/>
      <c r="J17" s="54"/>
      <c r="K17" s="36"/>
      <c r="L17" s="22"/>
      <c r="M17" s="21"/>
      <c r="P17" s="16"/>
      <c r="Q17" s="17"/>
      <c r="Y17" s="4"/>
      <c r="Z17" s="4"/>
      <c r="AA17" s="4"/>
    </row>
    <row r="18" spans="1:27" ht="16.5" customHeight="1" x14ac:dyDescent="0.25">
      <c r="A18" s="18">
        <v>24077</v>
      </c>
      <c r="B18" s="19">
        <v>4</v>
      </c>
      <c r="C18" s="121">
        <v>4900</v>
      </c>
      <c r="D18" s="104"/>
      <c r="E18" s="43"/>
      <c r="F18" s="104"/>
      <c r="G18" s="44"/>
      <c r="H18" s="44"/>
      <c r="I18" s="52"/>
      <c r="J18" s="54"/>
      <c r="K18" s="36" t="s">
        <v>39</v>
      </c>
      <c r="L18" s="22"/>
      <c r="M18" s="21"/>
      <c r="P18" s="23"/>
      <c r="Y18" s="4"/>
      <c r="Z18" s="4"/>
      <c r="AA18" s="4"/>
    </row>
    <row r="19" spans="1:27" ht="16.5" customHeight="1" x14ac:dyDescent="0.25">
      <c r="A19" s="18">
        <v>24077</v>
      </c>
      <c r="B19" s="19">
        <v>5</v>
      </c>
      <c r="C19" s="120"/>
      <c r="D19" s="104">
        <v>3800</v>
      </c>
      <c r="E19" s="43"/>
      <c r="F19" s="104"/>
      <c r="G19" s="44"/>
      <c r="H19" s="44"/>
      <c r="I19" s="52"/>
      <c r="J19" s="54"/>
      <c r="K19" s="36"/>
      <c r="L19" s="22"/>
      <c r="M19" s="21"/>
      <c r="P19" s="23"/>
      <c r="Y19" s="4"/>
      <c r="Z19" s="4"/>
      <c r="AA19" s="4"/>
    </row>
    <row r="20" spans="1:27" ht="16.5" customHeight="1" x14ac:dyDescent="0.25">
      <c r="A20" s="18">
        <v>24077</v>
      </c>
      <c r="B20" s="19">
        <v>6</v>
      </c>
      <c r="C20" s="120"/>
      <c r="D20" s="105"/>
      <c r="E20" s="43"/>
      <c r="F20" s="104">
        <v>2700</v>
      </c>
      <c r="G20" s="44"/>
      <c r="H20" s="44"/>
      <c r="I20" s="52"/>
      <c r="J20" s="54"/>
      <c r="K20" s="36"/>
      <c r="L20" s="22"/>
      <c r="M20" s="21"/>
      <c r="P20" s="23"/>
      <c r="Y20" s="4"/>
      <c r="Z20" s="4"/>
      <c r="AA20" s="4"/>
    </row>
    <row r="21" spans="1:27" ht="16.5" customHeight="1" x14ac:dyDescent="0.25">
      <c r="A21" s="18">
        <v>24077</v>
      </c>
      <c r="B21" s="19">
        <v>7</v>
      </c>
      <c r="C21" s="122"/>
      <c r="D21" s="104"/>
      <c r="E21" s="43">
        <v>49000</v>
      </c>
      <c r="F21" s="105"/>
      <c r="G21" s="44"/>
      <c r="H21" s="44"/>
      <c r="I21" s="52"/>
      <c r="J21" s="54"/>
      <c r="K21" s="36"/>
      <c r="L21" s="22"/>
      <c r="M21" s="23"/>
      <c r="P21" s="23"/>
      <c r="Y21" s="4"/>
      <c r="Z21" s="4"/>
      <c r="AA21" s="4"/>
    </row>
    <row r="22" spans="1:27" ht="16.5" customHeight="1" x14ac:dyDescent="0.25">
      <c r="A22" s="18"/>
      <c r="B22" s="19"/>
      <c r="C22" s="120"/>
      <c r="D22" s="105"/>
      <c r="E22" s="43"/>
      <c r="F22" s="105"/>
      <c r="G22" s="44"/>
      <c r="H22" s="44"/>
      <c r="I22" s="52"/>
      <c r="J22" s="54"/>
      <c r="K22" s="36"/>
      <c r="L22" s="22"/>
      <c r="M22" s="23"/>
      <c r="P22" s="23"/>
      <c r="Y22" s="4"/>
      <c r="Z22" s="4"/>
      <c r="AA22" s="4"/>
    </row>
    <row r="23" spans="1:27" ht="16.5" customHeight="1" x14ac:dyDescent="0.25">
      <c r="A23" s="18"/>
      <c r="B23" s="19"/>
      <c r="C23" s="120"/>
      <c r="D23" s="105"/>
      <c r="E23" s="43"/>
      <c r="F23" s="105"/>
      <c r="G23" s="44"/>
      <c r="H23" s="44"/>
      <c r="I23" s="52"/>
      <c r="J23" s="54"/>
      <c r="K23" s="36"/>
      <c r="L23" s="22"/>
      <c r="M23" s="23"/>
      <c r="P23" s="23"/>
      <c r="Y23" s="4"/>
      <c r="Z23" s="4"/>
      <c r="AA23" s="4"/>
    </row>
    <row r="24" spans="1:27" ht="16.5" customHeight="1" x14ac:dyDescent="0.25">
      <c r="A24" s="18"/>
      <c r="B24" s="19"/>
      <c r="C24" s="120"/>
      <c r="D24" s="105"/>
      <c r="E24" s="43"/>
      <c r="F24" s="105"/>
      <c r="G24" s="44"/>
      <c r="H24" s="44"/>
      <c r="I24" s="52"/>
      <c r="J24" s="54"/>
      <c r="K24" s="36"/>
      <c r="L24" s="22"/>
      <c r="M24" s="24"/>
      <c r="P24" s="23"/>
      <c r="Y24" s="4"/>
      <c r="Z24" s="4"/>
      <c r="AA24" s="4"/>
    </row>
    <row r="25" spans="1:27" ht="16.5" customHeight="1" x14ac:dyDescent="0.25">
      <c r="A25" s="18"/>
      <c r="B25" s="19"/>
      <c r="C25" s="120"/>
      <c r="D25" s="105"/>
      <c r="E25" s="43"/>
      <c r="F25" s="105"/>
      <c r="G25" s="44"/>
      <c r="H25" s="44"/>
      <c r="I25" s="52"/>
      <c r="J25" s="54"/>
      <c r="K25" s="36"/>
      <c r="L25" s="22"/>
      <c r="M25" s="23"/>
      <c r="P25" s="23"/>
      <c r="Y25" s="4"/>
      <c r="Z25" s="4"/>
      <c r="AA25" s="4"/>
    </row>
    <row r="26" spans="1:27" ht="16.5" customHeight="1" x14ac:dyDescent="0.25">
      <c r="A26" s="18"/>
      <c r="B26" s="25"/>
      <c r="C26" s="20"/>
      <c r="D26" s="106"/>
      <c r="E26" s="43"/>
      <c r="F26" s="106"/>
      <c r="G26" s="44"/>
      <c r="H26" s="44"/>
      <c r="I26" s="52"/>
      <c r="J26" s="54"/>
      <c r="K26" s="36"/>
      <c r="L26" s="22"/>
      <c r="M26" s="23"/>
      <c r="P26" s="23"/>
      <c r="Y26" s="4"/>
      <c r="Z26" s="4"/>
      <c r="AA26" s="4"/>
    </row>
    <row r="27" spans="1:27" ht="16.5" customHeight="1" x14ac:dyDescent="0.25">
      <c r="A27" s="26"/>
      <c r="B27" s="19"/>
      <c r="C27" s="120"/>
      <c r="D27" s="105"/>
      <c r="E27" s="44"/>
      <c r="F27" s="105"/>
      <c r="G27" s="44"/>
      <c r="H27" s="44"/>
      <c r="I27" s="52"/>
      <c r="J27" s="54"/>
      <c r="K27" s="36"/>
      <c r="L27" s="22"/>
      <c r="M27" s="23"/>
      <c r="P27" s="23"/>
      <c r="Y27" s="4"/>
      <c r="Z27" s="4"/>
      <c r="AA27" s="4"/>
    </row>
    <row r="28" spans="1:27" ht="16.5" customHeight="1" x14ac:dyDescent="0.25">
      <c r="A28" s="26"/>
      <c r="B28" s="19"/>
      <c r="C28" s="20"/>
      <c r="D28" s="106"/>
      <c r="E28" s="44"/>
      <c r="F28" s="106"/>
      <c r="G28" s="44"/>
      <c r="H28" s="44"/>
      <c r="I28" s="52"/>
      <c r="J28" s="54"/>
      <c r="K28" s="36"/>
      <c r="L28" s="22"/>
      <c r="M28" s="23"/>
      <c r="P28" s="23"/>
      <c r="Y28" s="4"/>
      <c r="Z28" s="4"/>
      <c r="AA28" s="4"/>
    </row>
    <row r="29" spans="1:27" ht="16.5" customHeight="1" x14ac:dyDescent="0.25">
      <c r="A29" s="128"/>
      <c r="B29" s="88" t="s">
        <v>22</v>
      </c>
      <c r="C29" s="20">
        <f t="shared" ref="C29:I29" si="1">SUM(C15:C28)</f>
        <v>4900</v>
      </c>
      <c r="D29" s="107">
        <f t="shared" si="1"/>
        <v>3800</v>
      </c>
      <c r="E29" s="44">
        <f t="shared" si="1"/>
        <v>149500</v>
      </c>
      <c r="F29" s="107">
        <f t="shared" si="1"/>
        <v>2700</v>
      </c>
      <c r="G29" s="44">
        <f t="shared" si="1"/>
        <v>0</v>
      </c>
      <c r="H29" s="44">
        <f t="shared" si="1"/>
        <v>0</v>
      </c>
      <c r="I29" s="52">
        <f t="shared" si="1"/>
        <v>0</v>
      </c>
      <c r="J29" s="55"/>
      <c r="K29" s="36"/>
      <c r="L29" s="22"/>
      <c r="M29" s="23"/>
      <c r="P29" s="23"/>
      <c r="Y29" s="4"/>
      <c r="Z29" s="4"/>
      <c r="AA29" s="4"/>
    </row>
    <row r="30" spans="1:27" ht="16.5" customHeight="1" x14ac:dyDescent="0.25">
      <c r="A30" s="88"/>
      <c r="B30" s="88" t="s">
        <v>23</v>
      </c>
      <c r="C30" s="12">
        <f t="shared" ref="C30:H30" si="2">C13-C29</f>
        <v>4800</v>
      </c>
      <c r="D30" s="108">
        <f t="shared" si="2"/>
        <v>0</v>
      </c>
      <c r="E30" s="45">
        <f t="shared" si="2"/>
        <v>113000</v>
      </c>
      <c r="F30" s="108">
        <f t="shared" si="2"/>
        <v>0</v>
      </c>
      <c r="G30" s="45">
        <f t="shared" si="2"/>
        <v>0</v>
      </c>
      <c r="H30" s="45">
        <f t="shared" si="2"/>
        <v>28800</v>
      </c>
      <c r="I30" s="53">
        <f>I10-I29</f>
        <v>0</v>
      </c>
      <c r="J30" s="56">
        <f>J10-J29</f>
        <v>0</v>
      </c>
      <c r="K30" s="36"/>
      <c r="L30" s="22"/>
      <c r="M30" s="24"/>
      <c r="P30" s="23"/>
      <c r="Y30" s="4"/>
      <c r="Z30" s="4"/>
      <c r="AA30" s="4"/>
    </row>
    <row r="31" spans="1:27" ht="16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23"/>
      <c r="K31" s="23"/>
      <c r="L31" s="22"/>
      <c r="M31" s="24"/>
      <c r="P31" s="23"/>
      <c r="Y31" s="4"/>
      <c r="Z31" s="4"/>
      <c r="AA31" s="4"/>
    </row>
    <row r="32" spans="1:27" ht="34.200000000000003" customHeight="1" x14ac:dyDescent="0.25">
      <c r="A32" s="11" t="s">
        <v>6</v>
      </c>
      <c r="B32" s="11" t="s">
        <v>31</v>
      </c>
      <c r="C32" s="41" t="s">
        <v>28</v>
      </c>
      <c r="D32" s="41"/>
      <c r="E32" s="41" t="s">
        <v>32</v>
      </c>
      <c r="F32" s="41"/>
      <c r="G32" s="41" t="s">
        <v>23</v>
      </c>
      <c r="H32" s="41"/>
      <c r="I32" s="41" t="s">
        <v>37</v>
      </c>
      <c r="J32" s="41"/>
      <c r="K32" s="41"/>
      <c r="L32" s="22"/>
      <c r="M32" s="23"/>
      <c r="P32" s="23"/>
      <c r="Y32" s="4"/>
      <c r="Z32" s="4"/>
      <c r="AA32" s="4"/>
    </row>
    <row r="33" spans="1:27" ht="16.5" customHeight="1" x14ac:dyDescent="0.25">
      <c r="A33" s="49">
        <v>1</v>
      </c>
      <c r="B33" s="49" t="s">
        <v>10</v>
      </c>
      <c r="C33" s="50">
        <f>E13</f>
        <v>262500</v>
      </c>
      <c r="D33" s="51"/>
      <c r="E33" s="50">
        <f>E29</f>
        <v>149500</v>
      </c>
      <c r="F33" s="51"/>
      <c r="G33" s="50">
        <f>C33-E33</f>
        <v>113000</v>
      </c>
      <c r="H33" s="50"/>
      <c r="I33" s="41"/>
      <c r="J33" s="41"/>
      <c r="K33" s="41"/>
      <c r="L33" s="22"/>
      <c r="M33" s="23"/>
      <c r="P33" s="23"/>
      <c r="Y33" s="4"/>
      <c r="Z33" s="4"/>
      <c r="AA33" s="4"/>
    </row>
    <row r="34" spans="1:27" ht="16.5" customHeight="1" x14ac:dyDescent="0.25">
      <c r="A34" s="110">
        <v>2</v>
      </c>
      <c r="B34" s="110" t="s">
        <v>29</v>
      </c>
      <c r="C34" s="111">
        <f>D13</f>
        <v>3800</v>
      </c>
      <c r="D34" s="112"/>
      <c r="E34" s="111">
        <f>D29</f>
        <v>3800</v>
      </c>
      <c r="F34" s="112"/>
      <c r="G34" s="111">
        <f>C34-E34</f>
        <v>0</v>
      </c>
      <c r="H34" s="111"/>
      <c r="I34" s="41"/>
      <c r="J34" s="41"/>
      <c r="K34" s="41"/>
      <c r="L34" s="22"/>
      <c r="M34" s="23"/>
      <c r="P34" s="23"/>
      <c r="Y34" s="4"/>
      <c r="Z34" s="4"/>
      <c r="AA34" s="4"/>
    </row>
    <row r="35" spans="1:27" ht="16.5" customHeight="1" x14ac:dyDescent="0.25">
      <c r="A35" s="110">
        <v>3</v>
      </c>
      <c r="B35" s="110" t="s">
        <v>33</v>
      </c>
      <c r="C35" s="113">
        <f>F13</f>
        <v>2700</v>
      </c>
      <c r="D35" s="114"/>
      <c r="E35" s="113">
        <f>F29</f>
        <v>2700</v>
      </c>
      <c r="F35" s="114"/>
      <c r="G35" s="113">
        <f>C35-E35</f>
        <v>0</v>
      </c>
      <c r="H35" s="114"/>
      <c r="I35" s="41"/>
      <c r="J35" s="41"/>
      <c r="K35" s="41"/>
      <c r="L35" s="22"/>
      <c r="M35" s="23"/>
      <c r="P35" s="23"/>
      <c r="Y35" s="4"/>
      <c r="Z35" s="4"/>
      <c r="AA35" s="4"/>
    </row>
    <row r="36" spans="1:27" ht="16.5" customHeight="1" x14ac:dyDescent="0.25">
      <c r="A36" s="123">
        <v>4</v>
      </c>
      <c r="B36" s="123" t="s">
        <v>30</v>
      </c>
      <c r="C36" s="124">
        <f>C13</f>
        <v>9700</v>
      </c>
      <c r="D36" s="125"/>
      <c r="E36" s="124">
        <f>C29</f>
        <v>4900</v>
      </c>
      <c r="F36" s="125"/>
      <c r="G36" s="126">
        <f>C36-E36</f>
        <v>4800</v>
      </c>
      <c r="H36" s="127"/>
      <c r="I36" s="42"/>
      <c r="J36" s="42"/>
      <c r="K36" s="42"/>
      <c r="L36" s="22"/>
      <c r="M36" s="23"/>
      <c r="P36" s="23"/>
      <c r="Y36" s="4"/>
      <c r="Z36" s="4"/>
      <c r="AA36" s="4"/>
    </row>
    <row r="37" spans="1:27" ht="16.5" customHeight="1" x14ac:dyDescent="0.25">
      <c r="A37" s="46">
        <v>5</v>
      </c>
      <c r="B37" s="46" t="s">
        <v>34</v>
      </c>
      <c r="C37" s="47">
        <f>H13</f>
        <v>28800</v>
      </c>
      <c r="D37" s="48"/>
      <c r="E37" s="47">
        <f>H29</f>
        <v>0</v>
      </c>
      <c r="F37" s="48"/>
      <c r="G37" s="47">
        <f>C37-E37</f>
        <v>28800</v>
      </c>
      <c r="H37" s="48"/>
      <c r="I37" s="42"/>
      <c r="J37" s="42"/>
      <c r="K37" s="42"/>
      <c r="L37" s="22"/>
      <c r="M37" s="23"/>
      <c r="P37" s="23"/>
      <c r="Y37" s="4"/>
      <c r="Z37" s="4"/>
      <c r="AA37" s="4"/>
    </row>
    <row r="38" spans="1:27" ht="16.5" customHeight="1" x14ac:dyDescent="0.25">
      <c r="A38" s="37" t="s">
        <v>40</v>
      </c>
      <c r="B38" s="38"/>
      <c r="C38" s="40">
        <f>SUM(C33:D37)</f>
        <v>307500</v>
      </c>
      <c r="D38" s="41"/>
      <c r="E38" s="40">
        <f>SUM(E33:F37)</f>
        <v>160900</v>
      </c>
      <c r="F38" s="41"/>
      <c r="G38" s="39">
        <f>SUM(G33:H37)</f>
        <v>146600</v>
      </c>
      <c r="H38" s="39"/>
      <c r="I38" s="41"/>
      <c r="J38" s="41"/>
      <c r="K38" s="41"/>
      <c r="L38" s="22"/>
      <c r="M38" s="23"/>
      <c r="P38" s="23"/>
      <c r="Y38" s="4"/>
      <c r="Z38" s="4"/>
      <c r="AA38" s="4"/>
    </row>
    <row r="39" spans="1:27" ht="16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5"/>
      <c r="K39" s="23"/>
      <c r="L39" s="22"/>
      <c r="M39" s="23"/>
      <c r="P39" s="23"/>
      <c r="Y39" s="4"/>
      <c r="Z39" s="4"/>
      <c r="AA39" s="4"/>
    </row>
    <row r="40" spans="1:27" ht="16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23"/>
      <c r="L40" s="22"/>
      <c r="M40" s="23"/>
      <c r="P40" s="23"/>
      <c r="Y40" s="4"/>
      <c r="Z40" s="4"/>
      <c r="AA40" s="4"/>
    </row>
    <row r="41" spans="1:27" ht="16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23"/>
      <c r="L41" s="22"/>
      <c r="M41" s="23"/>
      <c r="P41" s="23"/>
      <c r="Y41" s="4"/>
      <c r="Z41" s="4"/>
      <c r="AA41" s="4"/>
    </row>
    <row r="42" spans="1:27" ht="16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23"/>
      <c r="L42" s="22"/>
      <c r="M42" s="23"/>
      <c r="P42" s="23"/>
      <c r="Y42" s="4"/>
      <c r="Z42" s="4"/>
      <c r="AA42" s="4"/>
    </row>
    <row r="43" spans="1:27" ht="16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23"/>
      <c r="L43" s="7"/>
      <c r="M43" s="7"/>
      <c r="N43" s="23"/>
      <c r="O43" s="22"/>
      <c r="P43" s="23"/>
      <c r="S43" s="23"/>
      <c r="Y43" s="4"/>
      <c r="Z43" s="4"/>
      <c r="AA43" s="4"/>
    </row>
    <row r="44" spans="1:27" ht="16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23"/>
      <c r="L44" s="5"/>
      <c r="M44" s="5"/>
      <c r="N44" s="23"/>
      <c r="O44" s="22"/>
      <c r="P44" s="23"/>
      <c r="S44" s="23"/>
      <c r="Y44" s="4"/>
      <c r="Z44" s="4"/>
      <c r="AA44" s="4"/>
    </row>
    <row r="45" spans="1:27" ht="16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23"/>
      <c r="L45" s="5"/>
      <c r="M45" s="5"/>
      <c r="N45" s="23"/>
      <c r="O45" s="22"/>
      <c r="P45" s="23"/>
      <c r="S45" s="23"/>
      <c r="Y45" s="4"/>
      <c r="Z45" s="4"/>
      <c r="AA45" s="4"/>
    </row>
    <row r="46" spans="1:27" ht="16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27"/>
      <c r="L46" s="5"/>
      <c r="M46" s="23"/>
      <c r="N46" s="22"/>
      <c r="O46" s="23"/>
      <c r="R46" s="23"/>
      <c r="Y46" s="4"/>
      <c r="Z46" s="4"/>
      <c r="AA46" s="4"/>
    </row>
    <row r="47" spans="1:27" ht="16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27"/>
      <c r="L47" s="7"/>
      <c r="M47" s="23"/>
      <c r="N47" s="22"/>
      <c r="O47" s="23"/>
      <c r="R47" s="23"/>
      <c r="Y47" s="4"/>
      <c r="Z47" s="4"/>
      <c r="AA47" s="4"/>
    </row>
    <row r="48" spans="1:27" ht="16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27"/>
      <c r="L48" s="7"/>
      <c r="M48" s="23"/>
      <c r="N48" s="22"/>
      <c r="O48" s="23"/>
      <c r="R48" s="23"/>
      <c r="Y48" s="4"/>
      <c r="Z48" s="4"/>
      <c r="AA48" s="4"/>
    </row>
    <row r="49" spans="1:27" ht="16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23"/>
      <c r="N49" s="22"/>
      <c r="O49" s="23"/>
      <c r="R49" s="23"/>
      <c r="Y49" s="4"/>
      <c r="Z49" s="4"/>
      <c r="AA49" s="4"/>
    </row>
    <row r="50" spans="1:27" ht="16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28"/>
      <c r="L50" s="7"/>
      <c r="M50" s="7"/>
      <c r="N50" s="23"/>
      <c r="O50" s="22"/>
      <c r="P50" s="23"/>
      <c r="S50" s="23"/>
      <c r="Y50" s="4"/>
      <c r="Z50" s="4"/>
      <c r="AA50" s="4"/>
    </row>
    <row r="51" spans="1:27" ht="16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3"/>
      <c r="O51" s="22"/>
      <c r="P51" s="23"/>
      <c r="S51" s="23"/>
      <c r="Y51" s="4"/>
      <c r="Z51" s="4"/>
      <c r="AA51" s="4"/>
    </row>
    <row r="52" spans="1:27" ht="16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3"/>
      <c r="O52" s="22"/>
      <c r="P52" s="24"/>
      <c r="S52" s="23"/>
      <c r="Y52" s="4"/>
      <c r="Z52" s="4"/>
      <c r="AA52" s="4"/>
    </row>
    <row r="53" spans="1:27" ht="16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3"/>
      <c r="O53" s="22"/>
      <c r="P53" s="23"/>
      <c r="S53" s="23"/>
      <c r="Y53" s="4"/>
      <c r="Z53" s="4"/>
      <c r="AA53" s="4"/>
    </row>
    <row r="54" spans="1:27" ht="16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3"/>
      <c r="O54" s="22"/>
      <c r="P54" s="23"/>
      <c r="S54" s="23"/>
      <c r="Y54" s="4"/>
      <c r="Z54" s="4"/>
      <c r="AA54" s="4"/>
    </row>
    <row r="55" spans="1:27" ht="16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3"/>
      <c r="O55" s="22"/>
      <c r="P55" s="23"/>
      <c r="S55" s="23"/>
      <c r="Y55" s="4"/>
      <c r="Z55" s="4"/>
      <c r="AA55" s="4"/>
    </row>
    <row r="56" spans="1:27" ht="16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3"/>
      <c r="O56" s="22"/>
      <c r="P56" s="23"/>
      <c r="S56" s="23"/>
      <c r="Y56" s="4"/>
      <c r="Z56" s="4"/>
      <c r="AA56" s="4"/>
    </row>
    <row r="57" spans="1:27" ht="16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3"/>
      <c r="O57" s="22"/>
      <c r="P57" s="23"/>
      <c r="S57" s="23"/>
      <c r="Y57" s="4"/>
      <c r="Z57" s="4"/>
      <c r="AA57" s="4"/>
    </row>
    <row r="58" spans="1:27" ht="16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3"/>
      <c r="O58" s="22"/>
      <c r="P58" s="23"/>
      <c r="S58" s="23"/>
      <c r="Y58" s="4"/>
      <c r="Z58" s="4"/>
      <c r="AA58" s="4"/>
    </row>
    <row r="59" spans="1:27" ht="16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3"/>
      <c r="O59" s="22"/>
      <c r="P59" s="23"/>
      <c r="S59" s="23"/>
      <c r="Y59" s="4"/>
      <c r="Z59" s="4"/>
      <c r="AA59" s="4"/>
    </row>
    <row r="60" spans="1:27" ht="16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3"/>
      <c r="O60" s="22"/>
      <c r="P60" s="23"/>
      <c r="S60" s="23"/>
      <c r="Y60" s="4"/>
      <c r="Z60" s="4"/>
      <c r="AA60" s="4"/>
    </row>
    <row r="61" spans="1:27" ht="16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3"/>
      <c r="O61" s="22"/>
      <c r="P61" s="23"/>
      <c r="S61" s="23"/>
      <c r="Y61" s="4"/>
      <c r="Z61" s="4"/>
      <c r="AA61" s="4"/>
    </row>
    <row r="62" spans="1:27" ht="16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3"/>
      <c r="O62" s="22"/>
      <c r="P62" s="23"/>
      <c r="S62" s="23"/>
      <c r="Y62" s="4"/>
      <c r="Z62" s="4"/>
      <c r="AA62" s="4"/>
    </row>
    <row r="63" spans="1:27" ht="16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3"/>
      <c r="O63" s="22"/>
      <c r="P63" s="23"/>
      <c r="S63" s="23"/>
      <c r="Y63" s="4"/>
      <c r="Z63" s="4"/>
      <c r="AA63" s="4"/>
    </row>
    <row r="64" spans="1:27" ht="16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3"/>
      <c r="O64" s="22"/>
      <c r="P64" s="23"/>
      <c r="S64" s="23"/>
      <c r="Y64" s="4"/>
      <c r="Z64" s="4"/>
      <c r="AA64" s="4"/>
    </row>
    <row r="65" spans="1:27" ht="16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3"/>
      <c r="O65" s="22"/>
      <c r="P65" s="23"/>
      <c r="S65" s="23"/>
      <c r="Y65" s="4"/>
      <c r="Z65" s="4"/>
      <c r="AA65" s="4"/>
    </row>
    <row r="66" spans="1:27" ht="16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3"/>
      <c r="O66" s="22"/>
      <c r="P66" s="23"/>
      <c r="S66" s="23"/>
      <c r="Y66" s="4"/>
      <c r="Z66" s="4"/>
      <c r="AA66" s="4"/>
    </row>
    <row r="67" spans="1:27" ht="16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3"/>
      <c r="O67" s="22"/>
      <c r="P67" s="23"/>
      <c r="S67" s="23"/>
      <c r="Y67" s="4"/>
      <c r="Z67" s="4"/>
      <c r="AA67" s="4"/>
    </row>
    <row r="68" spans="1:27" ht="16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3"/>
      <c r="O68" s="22"/>
      <c r="P68" s="23"/>
      <c r="S68" s="23"/>
      <c r="Y68" s="4"/>
      <c r="Z68" s="4"/>
      <c r="AA68" s="4"/>
    </row>
    <row r="69" spans="1:27" ht="16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3"/>
      <c r="O69" s="22"/>
      <c r="P69" s="23"/>
      <c r="S69" s="23"/>
      <c r="Y69" s="4"/>
      <c r="Z69" s="4"/>
      <c r="AA69" s="4"/>
    </row>
    <row r="70" spans="1:27" ht="16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3"/>
      <c r="O70" s="22"/>
      <c r="P70" s="23"/>
      <c r="S70" s="23"/>
      <c r="Y70" s="4"/>
      <c r="Z70" s="4"/>
      <c r="AA70" s="4"/>
    </row>
    <row r="71" spans="1:27" ht="16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3"/>
      <c r="O71" s="22"/>
      <c r="P71" s="23"/>
      <c r="S71" s="23"/>
      <c r="Y71" s="4"/>
      <c r="Z71" s="4"/>
      <c r="AA71" s="4"/>
    </row>
    <row r="72" spans="1:27" ht="16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3"/>
      <c r="O72" s="22"/>
      <c r="P72" s="24"/>
      <c r="S72" s="23"/>
      <c r="Y72" s="4"/>
      <c r="Z72" s="4"/>
      <c r="AA72" s="4"/>
    </row>
    <row r="73" spans="1:27" ht="16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3"/>
      <c r="O73" s="22"/>
      <c r="P73" s="23"/>
      <c r="S73" s="23"/>
      <c r="Y73" s="4"/>
      <c r="Z73" s="4"/>
      <c r="AA73" s="4"/>
    </row>
    <row r="74" spans="1:27" ht="16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3"/>
      <c r="O74" s="22"/>
      <c r="P74" s="23"/>
      <c r="S74" s="23"/>
      <c r="Y74" s="4"/>
      <c r="Z74" s="4"/>
      <c r="AA74" s="4"/>
    </row>
    <row r="75" spans="1:27" ht="16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3"/>
      <c r="O75" s="22"/>
      <c r="P75" s="23"/>
      <c r="S75" s="23"/>
      <c r="Y75" s="4"/>
      <c r="Z75" s="4"/>
      <c r="AA75" s="4"/>
    </row>
    <row r="76" spans="1:27" ht="16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3"/>
      <c r="O76" s="22"/>
      <c r="P76" s="23"/>
      <c r="S76" s="23"/>
      <c r="Y76" s="4"/>
      <c r="Z76" s="4"/>
      <c r="AA76" s="4"/>
    </row>
    <row r="77" spans="1:27" ht="16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3"/>
      <c r="O77" s="22"/>
      <c r="P77" s="23"/>
      <c r="S77" s="23"/>
      <c r="Y77" s="4"/>
      <c r="Z77" s="4"/>
      <c r="AA77" s="4"/>
    </row>
    <row r="78" spans="1:27" ht="16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3"/>
      <c r="O78" s="22"/>
      <c r="P78" s="23"/>
      <c r="S78" s="23"/>
      <c r="Y78" s="4"/>
      <c r="Z78" s="4"/>
      <c r="AA78" s="4"/>
    </row>
    <row r="79" spans="1:27" ht="16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3"/>
      <c r="O79" s="22"/>
      <c r="P79" s="23"/>
      <c r="S79" s="23"/>
      <c r="Y79" s="4"/>
      <c r="Z79" s="4"/>
      <c r="AA79" s="4"/>
    </row>
    <row r="80" spans="1:27" ht="16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3"/>
      <c r="O80" s="22"/>
      <c r="P80" s="23"/>
      <c r="S80" s="23"/>
      <c r="Y80" s="4"/>
      <c r="Z80" s="4"/>
      <c r="AA80" s="4"/>
    </row>
    <row r="81" spans="1:27" ht="16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3"/>
      <c r="O81" s="22"/>
      <c r="P81" s="23"/>
      <c r="S81" s="23"/>
      <c r="Y81" s="4"/>
      <c r="Z81" s="4"/>
      <c r="AA81" s="4"/>
    </row>
    <row r="82" spans="1:27" ht="16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3"/>
      <c r="O82" s="22"/>
      <c r="P82" s="23"/>
      <c r="S82" s="23"/>
      <c r="Y82" s="4"/>
      <c r="Z82" s="4"/>
      <c r="AA82" s="4"/>
    </row>
    <row r="83" spans="1:27" ht="16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3"/>
      <c r="O83" s="22"/>
      <c r="P83" s="23"/>
      <c r="S83" s="23"/>
      <c r="Y83" s="4"/>
      <c r="Z83" s="4"/>
      <c r="AA83" s="4"/>
    </row>
    <row r="84" spans="1:27" ht="16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3"/>
      <c r="O84" s="22"/>
      <c r="P84" s="23"/>
      <c r="S84" s="23"/>
      <c r="Y84" s="4"/>
      <c r="Z84" s="4"/>
      <c r="AA84" s="4"/>
    </row>
    <row r="85" spans="1:27" ht="16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3"/>
      <c r="O85" s="22"/>
      <c r="P85" s="23"/>
      <c r="S85" s="23"/>
      <c r="Y85" s="4"/>
      <c r="Z85" s="4"/>
      <c r="AA85" s="4"/>
    </row>
    <row r="86" spans="1:27" ht="16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23"/>
      <c r="P86" s="22"/>
      <c r="Q86" s="23"/>
      <c r="T86" s="23"/>
      <c r="Y86" s="4"/>
      <c r="Z86" s="4"/>
      <c r="AA86" s="4"/>
    </row>
    <row r="87" spans="1:27" ht="16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23"/>
      <c r="P87" s="22"/>
      <c r="Q87" s="23"/>
      <c r="T87" s="23"/>
      <c r="Y87" s="4"/>
      <c r="Z87" s="4"/>
      <c r="AA87" s="4"/>
    </row>
    <row r="88" spans="1:27" ht="16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23"/>
      <c r="P88" s="22"/>
      <c r="Q88" s="23"/>
      <c r="T88" s="23"/>
      <c r="Y88" s="4"/>
      <c r="Z88" s="4"/>
      <c r="AA88" s="4"/>
    </row>
    <row r="89" spans="1:27" ht="16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23"/>
      <c r="P89" s="22"/>
      <c r="Q89" s="23"/>
      <c r="T89" s="23"/>
      <c r="Y89" s="4"/>
      <c r="Z89" s="4"/>
      <c r="AA89" s="4"/>
    </row>
    <row r="90" spans="1:27" ht="16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23"/>
      <c r="P90" s="22"/>
      <c r="Q90" s="23"/>
      <c r="T90" s="23"/>
      <c r="Y90" s="4"/>
      <c r="Z90" s="4"/>
      <c r="AA90" s="4"/>
    </row>
    <row r="91" spans="1:27" ht="16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23"/>
      <c r="P91" s="22"/>
      <c r="Q91" s="21"/>
      <c r="T91" s="21"/>
      <c r="Y91" s="4"/>
      <c r="Z91" s="4"/>
      <c r="AA91" s="4"/>
    </row>
    <row r="92" spans="1:27" ht="16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23"/>
      <c r="P92" s="22"/>
      <c r="Q92" s="21"/>
      <c r="T92" s="21"/>
      <c r="Y92" s="4"/>
      <c r="Z92" s="4"/>
      <c r="AA92" s="4"/>
    </row>
    <row r="93" spans="1:27" ht="16.5" customHeight="1" x14ac:dyDescent="0.25">
      <c r="J93" s="7"/>
      <c r="K93" s="7"/>
      <c r="L93" s="7"/>
      <c r="M93" s="7"/>
      <c r="N93" s="7"/>
      <c r="O93" s="23"/>
      <c r="P93" s="22"/>
      <c r="Q93" s="21"/>
      <c r="T93" s="21"/>
      <c r="Y93" s="4"/>
      <c r="Z93" s="4"/>
      <c r="AA93" s="4"/>
    </row>
    <row r="94" spans="1:27" ht="16.5" customHeight="1" x14ac:dyDescent="0.25">
      <c r="K94" s="7"/>
      <c r="L94" s="7"/>
      <c r="M94" s="7"/>
      <c r="N94" s="7"/>
      <c r="O94" s="23"/>
      <c r="P94" s="22"/>
      <c r="Q94" s="21"/>
      <c r="T94" s="21"/>
      <c r="Y94" s="4"/>
      <c r="Z94" s="4"/>
      <c r="AA94" s="4"/>
    </row>
    <row r="95" spans="1:27" ht="16.5" customHeight="1" x14ac:dyDescent="0.25">
      <c r="K95" s="7"/>
      <c r="L95" s="7"/>
      <c r="M95" s="7"/>
      <c r="N95" s="7"/>
      <c r="O95" s="23"/>
      <c r="P95" s="22"/>
      <c r="Q95" s="21"/>
      <c r="T95" s="21"/>
      <c r="Y95" s="4"/>
      <c r="Z95" s="4"/>
      <c r="AA95" s="4"/>
    </row>
    <row r="96" spans="1:27" ht="20.25" customHeight="1" x14ac:dyDescent="0.25">
      <c r="K96" s="7"/>
      <c r="L96" s="7"/>
      <c r="M96" s="7"/>
      <c r="N96" s="7"/>
      <c r="O96" s="23"/>
      <c r="P96" s="22"/>
      <c r="Q96" s="21"/>
      <c r="T96" s="29"/>
      <c r="Y96" s="4"/>
      <c r="Z96" s="4"/>
      <c r="AA96" s="4"/>
    </row>
    <row r="97" spans="1:85" s="32" customFormat="1" ht="20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7"/>
      <c r="L97" s="7"/>
      <c r="M97" s="7"/>
      <c r="N97" s="7"/>
      <c r="O97" s="30"/>
      <c r="P97" s="29"/>
      <c r="Q97" s="29"/>
      <c r="R97" s="4"/>
      <c r="S97" s="4"/>
      <c r="T97" s="31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</row>
    <row r="98" spans="1:85" ht="23.4" x14ac:dyDescent="0.25">
      <c r="K98" s="7"/>
      <c r="L98" s="7"/>
      <c r="M98" s="7"/>
      <c r="N98" s="7"/>
      <c r="O98" s="33" t="e">
        <f>SUM(E30,G30,H30,#REF!)</f>
        <v>#REF!</v>
      </c>
      <c r="P98" s="31"/>
      <c r="Q98" s="31"/>
      <c r="R98" s="6"/>
      <c r="S98" s="6"/>
      <c r="Y98" s="34">
        <f>SUM(C29:G29)</f>
        <v>160900</v>
      </c>
      <c r="Z98" s="34" t="e">
        <f>#REF!</f>
        <v>#REF!</v>
      </c>
      <c r="AA98" s="34" t="e">
        <f>I29+#REF!</f>
        <v>#REF!</v>
      </c>
      <c r="AB98" s="3"/>
      <c r="AC98" s="3"/>
      <c r="AD98" s="3">
        <f>Q97</f>
        <v>0</v>
      </c>
    </row>
    <row r="99" spans="1:85" ht="23.4" x14ac:dyDescent="0.25">
      <c r="K99" s="7"/>
      <c r="L99" s="7"/>
      <c r="M99" s="7"/>
      <c r="N99" s="7"/>
      <c r="Y99" s="3" t="e">
        <f>#REF!+#REF!+#REF!+#REF!+#REF!+#REF!+#REF!+#REF!+#REF!+#REF!+#REF!+#REF!+C30+#REF!+#REF!+D30+E30+F30+#REF!+G30</f>
        <v>#REF!</v>
      </c>
      <c r="Z99" s="3" t="e">
        <f>#REF!-Z98</f>
        <v>#REF!</v>
      </c>
      <c r="AA99" s="3" t="e">
        <f>I30+#REF!</f>
        <v>#REF!</v>
      </c>
      <c r="AB99" s="3"/>
      <c r="AC99" s="3"/>
      <c r="AD99" s="3">
        <f>M13-AD98</f>
        <v>0</v>
      </c>
    </row>
    <row r="100" spans="1:85" ht="23.4" x14ac:dyDescent="0.25">
      <c r="K100" s="7"/>
      <c r="L100" s="7"/>
      <c r="M100" s="7"/>
      <c r="N100" s="7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35"/>
      <c r="Z100" s="35"/>
      <c r="AA100" s="35"/>
      <c r="AB100" s="5"/>
      <c r="AC100" s="5"/>
      <c r="AD100" s="5"/>
      <c r="AE100" s="5"/>
      <c r="AF100" s="5"/>
      <c r="AG100" s="5"/>
      <c r="AH100" s="5"/>
      <c r="AI100" s="5"/>
    </row>
    <row r="101" spans="1:85" ht="23.4" x14ac:dyDescent="0.25">
      <c r="K101" s="7"/>
      <c r="L101" s="7"/>
      <c r="M101" s="7"/>
      <c r="N101" s="7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35"/>
      <c r="Z101" s="35"/>
      <c r="AA101" s="35"/>
      <c r="AB101" s="5"/>
      <c r="AC101" s="5"/>
      <c r="AD101" s="5"/>
      <c r="AE101" s="5"/>
      <c r="AF101" s="5"/>
      <c r="AG101" s="5"/>
      <c r="AH101" s="5"/>
      <c r="AI101" s="5"/>
    </row>
    <row r="102" spans="1:85" ht="23.4" x14ac:dyDescent="0.25">
      <c r="K102" s="7"/>
      <c r="L102" s="7"/>
      <c r="M102" s="7"/>
      <c r="N102" s="7"/>
      <c r="O102" s="5"/>
      <c r="P102" s="5"/>
      <c r="Q102" s="5"/>
      <c r="R102" s="5"/>
      <c r="S102" s="5"/>
    </row>
    <row r="103" spans="1:85" ht="23.4" x14ac:dyDescent="0.25">
      <c r="K103" s="7"/>
      <c r="L103" s="7"/>
      <c r="M103" s="7"/>
      <c r="N103" s="7"/>
    </row>
    <row r="104" spans="1:85" ht="23.4" x14ac:dyDescent="0.25">
      <c r="K104" s="7"/>
      <c r="L104" s="7"/>
      <c r="M104" s="7"/>
      <c r="N104" s="7"/>
    </row>
    <row r="110" spans="1:85" s="5" customFormat="1" ht="23.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8"/>
      <c r="Z110" s="8"/>
      <c r="AA110" s="8"/>
      <c r="AB110" s="4"/>
      <c r="AC110" s="4"/>
      <c r="AD110" s="4"/>
      <c r="AE110" s="4"/>
      <c r="AF110" s="4"/>
      <c r="AG110" s="4"/>
      <c r="AH110" s="4"/>
      <c r="AI110" s="4"/>
    </row>
    <row r="111" spans="1:85" s="5" customFormat="1" ht="23.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8"/>
      <c r="Z111" s="8"/>
      <c r="AA111" s="8"/>
      <c r="AB111" s="4"/>
      <c r="AC111" s="4"/>
      <c r="AD111" s="4"/>
      <c r="AE111" s="4"/>
      <c r="AF111" s="4"/>
      <c r="AG111" s="4"/>
      <c r="AH111" s="4"/>
      <c r="AI111" s="4"/>
    </row>
    <row r="112" spans="1:85" s="5" customFormat="1" ht="23.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8"/>
      <c r="Z112" s="8"/>
      <c r="AA112" s="8"/>
      <c r="AB112" s="4"/>
      <c r="AC112" s="4"/>
      <c r="AD112" s="4"/>
      <c r="AE112" s="4"/>
      <c r="AF112" s="4"/>
      <c r="AG112" s="4"/>
      <c r="AH112" s="4"/>
      <c r="AI112" s="4"/>
    </row>
    <row r="113" spans="1:35" s="5" customFormat="1" ht="23.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8"/>
      <c r="Z113" s="8"/>
      <c r="AA113" s="8"/>
      <c r="AB113" s="4"/>
      <c r="AC113" s="4"/>
      <c r="AD113" s="4"/>
      <c r="AE113" s="4"/>
      <c r="AF113" s="4"/>
      <c r="AG113" s="4"/>
      <c r="AH113" s="4"/>
      <c r="AI113" s="4"/>
    </row>
    <row r="114" spans="1:35" s="5" customFormat="1" ht="23.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8"/>
      <c r="Z114" s="8"/>
      <c r="AA114" s="8"/>
      <c r="AB114" s="4"/>
      <c r="AC114" s="4"/>
      <c r="AD114" s="4"/>
      <c r="AE114" s="4"/>
      <c r="AF114" s="4"/>
      <c r="AG114" s="4"/>
      <c r="AH114" s="4"/>
      <c r="AI114" s="4"/>
    </row>
  </sheetData>
  <mergeCells count="40">
    <mergeCell ref="J4:J7"/>
    <mergeCell ref="I4:I5"/>
    <mergeCell ref="C32:D32"/>
    <mergeCell ref="A1:K1"/>
    <mergeCell ref="A2:K2"/>
    <mergeCell ref="C8:C9"/>
    <mergeCell ref="D8:D9"/>
    <mergeCell ref="E8:E9"/>
    <mergeCell ref="F8:F9"/>
    <mergeCell ref="H8:H9"/>
    <mergeCell ref="E32:F32"/>
    <mergeCell ref="E33:F33"/>
    <mergeCell ref="E34:F34"/>
    <mergeCell ref="E36:F36"/>
    <mergeCell ref="C35:D35"/>
    <mergeCell ref="K4:K7"/>
    <mergeCell ref="A8:A12"/>
    <mergeCell ref="I32:K32"/>
    <mergeCell ref="I33:K33"/>
    <mergeCell ref="C37:D37"/>
    <mergeCell ref="E35:F35"/>
    <mergeCell ref="G35:H35"/>
    <mergeCell ref="G37:H37"/>
    <mergeCell ref="E37:F37"/>
    <mergeCell ref="C33:D33"/>
    <mergeCell ref="C34:D34"/>
    <mergeCell ref="G32:H32"/>
    <mergeCell ref="G36:H36"/>
    <mergeCell ref="G33:H33"/>
    <mergeCell ref="G34:H34"/>
    <mergeCell ref="C36:D36"/>
    <mergeCell ref="A38:B38"/>
    <mergeCell ref="G38:H38"/>
    <mergeCell ref="E38:F38"/>
    <mergeCell ref="C38:D38"/>
    <mergeCell ref="I34:K34"/>
    <mergeCell ref="I35:K35"/>
    <mergeCell ref="I36:K36"/>
    <mergeCell ref="I37:K37"/>
    <mergeCell ref="I38:K38"/>
  </mergeCells>
  <pageMargins left="0.23622047244094491" right="0.23622047244094491" top="0.35433070866141736" bottom="0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AVI03</dc:creator>
  <cp:lastModifiedBy>นายเกริกไกร รัตนมาลี</cp:lastModifiedBy>
  <cp:lastPrinted>2022-08-01T13:56:15Z</cp:lastPrinted>
  <dcterms:created xsi:type="dcterms:W3CDTF">2021-07-06T03:40:59Z</dcterms:created>
  <dcterms:modified xsi:type="dcterms:W3CDTF">2023-01-24T03:50:12Z</dcterms:modified>
</cp:coreProperties>
</file>